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Лаптев_документы\Лаптев\МУНИЦИПАЛЬНЫЕ ПРОГРАММЫ\Бюджет_2021\МП_2021\"/>
    </mc:Choice>
  </mc:AlternateContent>
  <bookViews>
    <workbookView xWindow="0" yWindow="0" windowWidth="21000" windowHeight="118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16" i="1"/>
  <c r="M19" i="1" l="1"/>
  <c r="L19" i="1"/>
  <c r="K19" i="1"/>
  <c r="J19" i="1"/>
  <c r="I19" i="1"/>
  <c r="H19" i="1"/>
  <c r="G19" i="1"/>
  <c r="D36" i="1" l="1"/>
  <c r="E36" i="1"/>
  <c r="F36" i="1"/>
  <c r="G36" i="1"/>
  <c r="H36" i="1"/>
  <c r="I36" i="1"/>
  <c r="J36" i="1"/>
  <c r="K36" i="1"/>
  <c r="L36" i="1"/>
  <c r="M36" i="1"/>
  <c r="E34" i="1"/>
  <c r="F34" i="1"/>
  <c r="G34" i="1"/>
  <c r="H34" i="1"/>
  <c r="I34" i="1"/>
  <c r="J34" i="1"/>
  <c r="K34" i="1"/>
  <c r="L34" i="1"/>
  <c r="M34" i="1"/>
  <c r="E15" i="1" l="1"/>
  <c r="E51" i="1" s="1"/>
  <c r="F15" i="1"/>
  <c r="F51" i="1" s="1"/>
  <c r="G15" i="1"/>
  <c r="H15" i="1"/>
  <c r="I15" i="1"/>
  <c r="I51" i="1" s="1"/>
  <c r="J15" i="1"/>
  <c r="J51" i="1" s="1"/>
  <c r="K15" i="1"/>
  <c r="K51" i="1" s="1"/>
  <c r="L15" i="1"/>
  <c r="L51" i="1" s="1"/>
  <c r="M15" i="1"/>
  <c r="M51" i="1" s="1"/>
  <c r="D17" i="1"/>
  <c r="C18" i="1"/>
  <c r="C15" i="1" s="1"/>
  <c r="C51" i="1" s="1"/>
  <c r="E17" i="1"/>
  <c r="F17" i="1"/>
  <c r="G17" i="1"/>
  <c r="H17" i="1"/>
  <c r="I17" i="1"/>
  <c r="J17" i="1"/>
  <c r="K17" i="1"/>
  <c r="L17" i="1"/>
  <c r="M17" i="1"/>
  <c r="D15" i="1" l="1"/>
  <c r="D51" i="1" s="1"/>
  <c r="H51" i="1"/>
  <c r="G51" i="1"/>
  <c r="D45" i="1"/>
  <c r="E45" i="1"/>
  <c r="F45" i="1"/>
  <c r="G45" i="1"/>
  <c r="H45" i="1"/>
  <c r="I45" i="1"/>
  <c r="J45" i="1"/>
  <c r="K45" i="1"/>
  <c r="L45" i="1"/>
  <c r="M45" i="1"/>
  <c r="D35" i="1"/>
  <c r="D48" i="1" s="1"/>
  <c r="E35" i="1"/>
  <c r="F35" i="1"/>
  <c r="F48" i="1" s="1"/>
  <c r="G35" i="1"/>
  <c r="G48" i="1" s="1"/>
  <c r="H35" i="1"/>
  <c r="H48" i="1" s="1"/>
  <c r="I35" i="1"/>
  <c r="J35" i="1"/>
  <c r="J48" i="1" s="1"/>
  <c r="K35" i="1"/>
  <c r="K48" i="1" s="1"/>
  <c r="L35" i="1"/>
  <c r="M35" i="1"/>
  <c r="D57" i="1"/>
  <c r="E57" i="1"/>
  <c r="F57" i="1"/>
  <c r="G57" i="1"/>
  <c r="H57" i="1"/>
  <c r="I57" i="1"/>
  <c r="J57" i="1"/>
  <c r="K57" i="1"/>
  <c r="L57" i="1"/>
  <c r="M57" i="1"/>
  <c r="D40" i="1"/>
  <c r="E40" i="1"/>
  <c r="F40" i="1"/>
  <c r="G40" i="1"/>
  <c r="H40" i="1"/>
  <c r="I40" i="1"/>
  <c r="J40" i="1"/>
  <c r="K40" i="1"/>
  <c r="L40" i="1"/>
  <c r="M40" i="1"/>
  <c r="D37" i="1"/>
  <c r="E37" i="1"/>
  <c r="F37" i="1"/>
  <c r="G37" i="1"/>
  <c r="G55" i="1" s="1"/>
  <c r="H37" i="1"/>
  <c r="I37" i="1"/>
  <c r="J37" i="1"/>
  <c r="K37" i="1"/>
  <c r="L37" i="1"/>
  <c r="M37" i="1"/>
  <c r="K55" i="1"/>
  <c r="D30" i="1"/>
  <c r="E30" i="1"/>
  <c r="F30" i="1"/>
  <c r="G30" i="1"/>
  <c r="H30" i="1"/>
  <c r="I30" i="1"/>
  <c r="J30" i="1"/>
  <c r="K30" i="1"/>
  <c r="L30" i="1"/>
  <c r="M30" i="1"/>
  <c r="D23" i="1"/>
  <c r="D22" i="1" s="1"/>
  <c r="E23" i="1"/>
  <c r="E54" i="1" s="1"/>
  <c r="F23" i="1"/>
  <c r="G23" i="1"/>
  <c r="G22" i="1" s="1"/>
  <c r="H23" i="1"/>
  <c r="H22" i="1" s="1"/>
  <c r="I23" i="1"/>
  <c r="I54" i="1" s="1"/>
  <c r="J23" i="1"/>
  <c r="J54" i="1" s="1"/>
  <c r="K23" i="1"/>
  <c r="K22" i="1" s="1"/>
  <c r="L23" i="1"/>
  <c r="L22" i="1" s="1"/>
  <c r="M23" i="1"/>
  <c r="M54" i="1" s="1"/>
  <c r="D28" i="1"/>
  <c r="E28" i="1"/>
  <c r="F28" i="1"/>
  <c r="G28" i="1"/>
  <c r="H28" i="1"/>
  <c r="I28" i="1"/>
  <c r="J28" i="1"/>
  <c r="K28" i="1"/>
  <c r="L28" i="1"/>
  <c r="M28" i="1"/>
  <c r="D26" i="1"/>
  <c r="E26" i="1"/>
  <c r="F26" i="1"/>
  <c r="G26" i="1"/>
  <c r="H26" i="1"/>
  <c r="I26" i="1"/>
  <c r="J26" i="1"/>
  <c r="K26" i="1"/>
  <c r="L26" i="1"/>
  <c r="M26" i="1"/>
  <c r="D24" i="1"/>
  <c r="E24" i="1"/>
  <c r="F24" i="1"/>
  <c r="G24" i="1"/>
  <c r="H24" i="1"/>
  <c r="I24" i="1"/>
  <c r="J24" i="1"/>
  <c r="K24" i="1"/>
  <c r="L24" i="1"/>
  <c r="M24" i="1"/>
  <c r="D16" i="1"/>
  <c r="D14" i="1" s="1"/>
  <c r="E52" i="1"/>
  <c r="F16" i="1"/>
  <c r="G16" i="1"/>
  <c r="G14" i="1" s="1"/>
  <c r="H16" i="1"/>
  <c r="H52" i="1" s="1"/>
  <c r="I16" i="1"/>
  <c r="I14" i="1" s="1"/>
  <c r="J16" i="1"/>
  <c r="K16" i="1"/>
  <c r="K14" i="1" s="1"/>
  <c r="L16" i="1"/>
  <c r="M16" i="1"/>
  <c r="D20" i="1"/>
  <c r="E20" i="1"/>
  <c r="F20" i="1"/>
  <c r="G20" i="1"/>
  <c r="H20" i="1"/>
  <c r="I20" i="1"/>
  <c r="J20" i="1"/>
  <c r="K20" i="1"/>
  <c r="L20" i="1"/>
  <c r="M20" i="1"/>
  <c r="D34" i="1" l="1"/>
  <c r="D55" i="1" s="1"/>
  <c r="G54" i="1"/>
  <c r="L52" i="1"/>
  <c r="L14" i="1"/>
  <c r="J52" i="1"/>
  <c r="J14" i="1"/>
  <c r="M14" i="1"/>
  <c r="M50" i="1" s="1"/>
  <c r="M56" i="1"/>
  <c r="M48" i="1"/>
  <c r="I56" i="1"/>
  <c r="I48" i="1"/>
  <c r="E56" i="1"/>
  <c r="E48" i="1"/>
  <c r="H54" i="1"/>
  <c r="L56" i="1"/>
  <c r="L48" i="1"/>
  <c r="H56" i="1"/>
  <c r="D56" i="1"/>
  <c r="F52" i="1"/>
  <c r="F14" i="1"/>
  <c r="F50" i="1" s="1"/>
  <c r="H14" i="1"/>
  <c r="E14" i="1"/>
  <c r="H53" i="1"/>
  <c r="J55" i="1"/>
  <c r="K53" i="1"/>
  <c r="G53" i="1"/>
  <c r="M55" i="1"/>
  <c r="I55" i="1"/>
  <c r="E55" i="1"/>
  <c r="L54" i="1"/>
  <c r="D54" i="1"/>
  <c r="I49" i="1"/>
  <c r="L53" i="1"/>
  <c r="D49" i="1"/>
  <c r="G49" i="1"/>
  <c r="F49" i="1"/>
  <c r="L55" i="1"/>
  <c r="H55" i="1"/>
  <c r="K54" i="1"/>
  <c r="D53" i="1"/>
  <c r="F55" i="1"/>
  <c r="J22" i="1"/>
  <c r="J53" i="1" s="1"/>
  <c r="F22" i="1"/>
  <c r="F53" i="1" s="1"/>
  <c r="M52" i="1"/>
  <c r="I22" i="1"/>
  <c r="I53" i="1" s="1"/>
  <c r="E49" i="1"/>
  <c r="D52" i="1"/>
  <c r="K56" i="1"/>
  <c r="G56" i="1"/>
  <c r="K49" i="1"/>
  <c r="L49" i="1"/>
  <c r="G52" i="1"/>
  <c r="F54" i="1"/>
  <c r="J56" i="1"/>
  <c r="F56" i="1"/>
  <c r="K47" i="1"/>
  <c r="M22" i="1"/>
  <c r="M53" i="1" s="1"/>
  <c r="E22" i="1"/>
  <c r="E53" i="1" s="1"/>
  <c r="M49" i="1"/>
  <c r="K52" i="1"/>
  <c r="K50" i="1"/>
  <c r="J49" i="1"/>
  <c r="I52" i="1"/>
  <c r="H49" i="1"/>
  <c r="C46" i="1"/>
  <c r="C45" i="1" s="1"/>
  <c r="C42" i="1"/>
  <c r="C41" i="1"/>
  <c r="C39" i="1"/>
  <c r="C38" i="1"/>
  <c r="C31" i="1"/>
  <c r="C30" i="1" s="1"/>
  <c r="C29" i="1"/>
  <c r="C28" i="1" s="1"/>
  <c r="C27" i="1"/>
  <c r="C26" i="1" s="1"/>
  <c r="C25" i="1"/>
  <c r="C19" i="1"/>
  <c r="C17" i="1" s="1"/>
  <c r="C21" i="1"/>
  <c r="C36" i="1" l="1"/>
  <c r="L47" i="1"/>
  <c r="I47" i="1"/>
  <c r="L50" i="1"/>
  <c r="M47" i="1"/>
  <c r="F47" i="1"/>
  <c r="C40" i="1"/>
  <c r="E50" i="1"/>
  <c r="E47" i="1"/>
  <c r="C23" i="1"/>
  <c r="C24" i="1"/>
  <c r="C37" i="1"/>
  <c r="C34" i="1" s="1"/>
  <c r="C35" i="1"/>
  <c r="C48" i="1" s="1"/>
  <c r="C57" i="1"/>
  <c r="I50" i="1"/>
  <c r="G47" i="1"/>
  <c r="G50" i="1"/>
  <c r="D50" i="1"/>
  <c r="D47" i="1"/>
  <c r="J47" i="1"/>
  <c r="J50" i="1"/>
  <c r="C14" i="1"/>
  <c r="C20" i="1"/>
  <c r="H50" i="1"/>
  <c r="H47" i="1"/>
  <c r="C22" i="1" l="1"/>
  <c r="C53" i="1" s="1"/>
  <c r="C54" i="1"/>
  <c r="C56" i="1"/>
  <c r="C52" i="1"/>
  <c r="C49" i="1"/>
  <c r="C55" i="1" l="1"/>
  <c r="C47" i="1"/>
  <c r="C50" i="1"/>
</calcChain>
</file>

<file path=xl/sharedStrings.xml><?xml version="1.0" encoding="utf-8"?>
<sst xmlns="http://schemas.openxmlformats.org/spreadsheetml/2006/main" count="90" uniqueCount="48">
  <si>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</si>
  <si>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</si>
  <si>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</si>
  <si>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</si>
  <si>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</si>
  <si>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</si>
  <si>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</si>
  <si>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</si>
  <si>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</si>
  <si>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</si>
  <si>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</si>
  <si>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</si>
  <si>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</si>
  <si>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Объем финансирования (всего, руб.)</t>
  </si>
  <si>
    <t>Цель программы: создание  условий для реализации государственной молодежной политики на территории  города Сургута</t>
  </si>
  <si>
    <t>всего, в том числе</t>
  </si>
  <si>
    <t>за счет межбюджетных трансфертов из окружного бюджета</t>
  </si>
  <si>
    <t>за счет средств местного бюджета</t>
  </si>
  <si>
    <t xml:space="preserve">Мероприятие 1.2. "Реализация проекта "Социальная активность" </t>
  </si>
  <si>
    <t>Мероприятие 2.1. "Организация выполнения отдельных функций по эксплуатации зданий, сооружений, инженерных систем муниципальных учреждений, курируемых отделом молодёжной политики"</t>
  </si>
  <si>
    <t>Мероприятие 2.2. "Организация выполнения отдельных функций по текущему ремонту зданий, сооружений, помещений, инженерных систем муниципальных учреждений, курируемых отделом молодёжной политики"</t>
  </si>
  <si>
    <t>Мероприятие 2.3. "Организация выполнения отдельных функций по капитальному ремонту зданий, сооружений, помещений, инженерных систем муниципальных учреждений, курируемых отделом молодёжной политики"</t>
  </si>
  <si>
    <t>Общий объем финансирования программы - всего, в том числе</t>
  </si>
  <si>
    <t>Объем финансирования администратора</t>
  </si>
  <si>
    <t>Мероприятие 1.1. "Обеспечение функционирования и развития учреждений, оказывающих муниципальные услуги (работы) в сфере молодежной политики"</t>
  </si>
  <si>
    <t>Мероприятие 4.2.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</si>
  <si>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Мероприятие 4.3.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</si>
  <si>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х</t>
  </si>
  <si>
    <t xml:space="preserve">Таблица 3 </t>
  </si>
  <si>
    <t>1. Развитие и сохранение направлений работы с молодежью:
- вовлечение молодежи в социальную практику, трудовую и экономическую деятельность города;
- военно-патриотическое воспитание молодежи;
- работа с детьми и молодежью по месту жительства;
- участие молодежи в управлении общественной жизнью;
- выявление и продвижение талантливой молодежи города;
- развитие добровольческого движения в молодежной среде;
- работа с молодой семьей;
- профилактика рискованного поведения в молодежной среде;
- информационное обеспечение молодежной политики.</t>
  </si>
  <si>
    <t>2. Создание современной среды учреждений молодежной политики.</t>
  </si>
  <si>
    <t>3. Осуществеление функций исполнительного органа всласти по реализации молодежной политики на территории города.</t>
  </si>
  <si>
    <t>отдел молодежной политики</t>
  </si>
  <si>
    <t>департамент городского хозяйства</t>
  </si>
  <si>
    <t>департамент архитектуры и градостроительства</t>
  </si>
  <si>
    <t>отдел молодежнолй политики</t>
  </si>
  <si>
    <t>Объем финансирования соадминистратора - департамента городского хозяйства</t>
  </si>
  <si>
    <t>Объем финансирования соадминистратора - департамента архитектуры и градостроительства</t>
  </si>
  <si>
    <t>Задача программы:</t>
  </si>
  <si>
    <t>Программные мероприятия, объем финансирования муниципальной программы</t>
  </si>
  <si>
    <t>Источники финансировония</t>
  </si>
  <si>
    <t>В том числе по годам</t>
  </si>
  <si>
    <t>Основное мероприятие 1 "Организация мероприятий по работе с детьми и молодёжью" (показатель 1, 2 из таблицы 1)</t>
  </si>
  <si>
    <t>Задача 1:</t>
  </si>
  <si>
    <t>Основное мероприятие 2. "Организация выполнения отдельных функций по содержанию муниципальных учреждений, курируемых отделом молодёжной политики" (показатель 1 из таблицы 1)</t>
  </si>
  <si>
    <t>Основное мероприятие 3. Организация установки и обслуживания временных мобильных туалетов при проведении городских молодежных массовых мероприятий (показатель 1 из таблицы 1)</t>
  </si>
  <si>
    <t>Основное мероприятие 4. "Строительство, реконструкция и капитальный ремонт объектов в сфере молодёжной политики" (показатель 3 из таблицы 1)</t>
  </si>
  <si>
    <t>Основное мероприятие 5. "Содержание аппарата управления отдела молодёжной политики" (показатель 1 из таблицы 1, показатель 1, 2, 3, 5 раздела III из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</si>
</sst>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center" vertical="top" wrapText="1"/>
    </xf>
    <xf numFmtId="4" fontId="5" fillId="2" borderId="1" xfId="1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7" fillId="0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49" fontId="7" fillId="0" borderId="9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left" vertical="top" wrapText="1"/>
    </xf>
    <xf numFmtId="49" fontId="7" fillId="0" borderId="3" xfId="2" applyNumberFormat="1" applyFont="1" applyFill="1" applyBorder="1" applyAlignment="1">
      <alignment horizontal="left" vertical="top" wrapText="1"/>
    </xf>
    <xf numFmtId="49" fontId="7" fillId="0" borderId="2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zoomScale="90" zoomScaleNormal="90" workbookViewId="0">
      <selection activeCell="A47" sqref="A47:A49"/>
    </sheetView>
  </sheetViews>
  <sheetFormatPr defaultRowHeight="15" x14ac:dyDescent="0.25"/>
  <cols>
    <col min="1" max="1" width="28.42578125" customWidth="1"/>
    <col min="2" max="2" width="14.42578125" customWidth="1"/>
    <col min="3" max="3" width="15.28515625" customWidth="1"/>
    <col min="4" max="4" width="13.7109375" customWidth="1"/>
    <col min="5" max="5" width="13.85546875" customWidth="1"/>
    <col min="6" max="6" width="13.5703125" customWidth="1"/>
    <col min="7" max="7" width="13.28515625" customWidth="1"/>
    <col min="8" max="9" width="13.7109375" customWidth="1"/>
    <col min="10" max="10" width="13.42578125" customWidth="1"/>
    <col min="11" max="11" width="13.5703125" customWidth="1"/>
    <col min="12" max="12" width="14.140625" customWidth="1"/>
    <col min="13" max="13" width="13.5703125" customWidth="1"/>
    <col min="14" max="14" width="16.42578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4.25" customHeight="1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5" t="s">
        <v>28</v>
      </c>
      <c r="N2" s="25"/>
    </row>
    <row r="3" spans="1:14" ht="46.5" customHeight="1" x14ac:dyDescent="0.25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5" t="s">
        <v>0</v>
      </c>
      <c r="N3" s="25"/>
    </row>
    <row r="4" spans="1:14" ht="23.25" customHeight="1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5"/>
      <c r="N4" s="25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x14ac:dyDescent="0.25">
      <c r="A6" s="27" t="s">
        <v>39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ht="36.75" customHeight="1" x14ac:dyDescent="0.25">
      <c r="A8" s="29" t="s">
        <v>12</v>
      </c>
      <c r="B8" s="29" t="s">
        <v>40</v>
      </c>
      <c r="C8" s="29" t="s">
        <v>13</v>
      </c>
      <c r="D8" s="29" t="s">
        <v>41</v>
      </c>
      <c r="E8" s="29"/>
      <c r="F8" s="29"/>
      <c r="G8" s="29"/>
      <c r="H8" s="29"/>
      <c r="I8" s="29"/>
      <c r="J8" s="29"/>
      <c r="K8" s="29"/>
      <c r="L8" s="29"/>
      <c r="M8" s="29"/>
      <c r="N8" s="28" t="s">
        <v>11</v>
      </c>
    </row>
    <row r="9" spans="1:14" x14ac:dyDescent="0.25">
      <c r="A9" s="29"/>
      <c r="B9" s="29"/>
      <c r="C9" s="29"/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10</v>
      </c>
      <c r="N9" s="28"/>
    </row>
    <row r="10" spans="1:14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</row>
    <row r="11" spans="1:14" x14ac:dyDescent="0.25">
      <c r="A11" s="26" t="s">
        <v>14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14" x14ac:dyDescent="0.25">
      <c r="A12" s="30" t="s">
        <v>43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2"/>
    </row>
    <row r="13" spans="1:14" ht="123" customHeight="1" x14ac:dyDescent="0.25">
      <c r="A13" s="12" t="s">
        <v>29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 ht="17.25" customHeight="1" x14ac:dyDescent="0.25">
      <c r="A14" s="26" t="s">
        <v>42</v>
      </c>
      <c r="B14" s="4" t="s">
        <v>15</v>
      </c>
      <c r="C14" s="6">
        <f>C16+C15</f>
        <v>4148514569.46</v>
      </c>
      <c r="D14" s="6">
        <f t="shared" ref="D14:M14" si="0">D16+D15</f>
        <v>311793675.85000002</v>
      </c>
      <c r="E14" s="6">
        <f t="shared" si="0"/>
        <v>310578465.27999997</v>
      </c>
      <c r="F14" s="6">
        <f t="shared" si="0"/>
        <v>312072011.86000001</v>
      </c>
      <c r="G14" s="6">
        <f t="shared" si="0"/>
        <v>394604345.20999998</v>
      </c>
      <c r="H14" s="6">
        <f t="shared" si="0"/>
        <v>585434345.21000004</v>
      </c>
      <c r="I14" s="6">
        <f t="shared" si="0"/>
        <v>363794345.20999998</v>
      </c>
      <c r="J14" s="6">
        <f t="shared" si="0"/>
        <v>350344345.20999998</v>
      </c>
      <c r="K14" s="6">
        <f t="shared" si="0"/>
        <v>368664345.20999998</v>
      </c>
      <c r="L14" s="6">
        <f t="shared" si="0"/>
        <v>727754345.21000004</v>
      </c>
      <c r="M14" s="6">
        <f t="shared" si="0"/>
        <v>423474345.20999998</v>
      </c>
      <c r="N14" s="8" t="s">
        <v>32</v>
      </c>
    </row>
    <row r="15" spans="1:14" ht="45.75" customHeight="1" x14ac:dyDescent="0.25">
      <c r="A15" s="26"/>
      <c r="B15" s="4" t="s">
        <v>16</v>
      </c>
      <c r="C15" s="6">
        <f>C18</f>
        <v>0</v>
      </c>
      <c r="D15" s="6">
        <f t="shared" ref="D15:M15" si="1">D18</f>
        <v>0</v>
      </c>
      <c r="E15" s="6">
        <f t="shared" si="1"/>
        <v>0</v>
      </c>
      <c r="F15" s="6">
        <f t="shared" si="1"/>
        <v>0</v>
      </c>
      <c r="G15" s="6">
        <f t="shared" si="1"/>
        <v>0</v>
      </c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9"/>
    </row>
    <row r="16" spans="1:14" ht="25.5" customHeight="1" x14ac:dyDescent="0.25">
      <c r="A16" s="26"/>
      <c r="B16" s="5" t="s">
        <v>17</v>
      </c>
      <c r="C16" s="6">
        <f>C17+C20</f>
        <v>4148514569.46</v>
      </c>
      <c r="D16" s="6">
        <f t="shared" ref="D16:M16" si="2">D19+D21</f>
        <v>311793675.85000002</v>
      </c>
      <c r="E16" s="6">
        <f>E19+E21</f>
        <v>310578465.27999997</v>
      </c>
      <c r="F16" s="6">
        <f t="shared" si="2"/>
        <v>312072011.86000001</v>
      </c>
      <c r="G16" s="6">
        <f t="shared" si="2"/>
        <v>394604345.20999998</v>
      </c>
      <c r="H16" s="6">
        <f t="shared" si="2"/>
        <v>585434345.21000004</v>
      </c>
      <c r="I16" s="6">
        <f t="shared" si="2"/>
        <v>363794345.20999998</v>
      </c>
      <c r="J16" s="6">
        <f t="shared" si="2"/>
        <v>350344345.20999998</v>
      </c>
      <c r="K16" s="6">
        <f t="shared" si="2"/>
        <v>368664345.20999998</v>
      </c>
      <c r="L16" s="6">
        <f t="shared" si="2"/>
        <v>727754345.21000004</v>
      </c>
      <c r="M16" s="6">
        <f t="shared" si="2"/>
        <v>423474345.20999998</v>
      </c>
      <c r="N16" s="9"/>
    </row>
    <row r="17" spans="1:14" ht="21.75" customHeight="1" x14ac:dyDescent="0.25">
      <c r="A17" s="22" t="s">
        <v>24</v>
      </c>
      <c r="B17" s="4" t="s">
        <v>15</v>
      </c>
      <c r="C17" s="6">
        <f>C19+C18</f>
        <v>4147894569.46</v>
      </c>
      <c r="D17" s="6">
        <f t="shared" ref="D17:M17" si="3">D19+D18</f>
        <v>311638675.85000002</v>
      </c>
      <c r="E17" s="6">
        <f t="shared" si="3"/>
        <v>310423465.27999997</v>
      </c>
      <c r="F17" s="6">
        <f t="shared" si="3"/>
        <v>311917011.86000001</v>
      </c>
      <c r="G17" s="6">
        <f t="shared" si="3"/>
        <v>394449345.20999998</v>
      </c>
      <c r="H17" s="6">
        <f t="shared" si="3"/>
        <v>585434345.21000004</v>
      </c>
      <c r="I17" s="6">
        <f t="shared" si="3"/>
        <v>363794345.20999998</v>
      </c>
      <c r="J17" s="6">
        <f t="shared" si="3"/>
        <v>350344345.20999998</v>
      </c>
      <c r="K17" s="6">
        <f t="shared" si="3"/>
        <v>368664345.20999998</v>
      </c>
      <c r="L17" s="6">
        <f t="shared" si="3"/>
        <v>727754345.21000004</v>
      </c>
      <c r="M17" s="6">
        <f t="shared" si="3"/>
        <v>423474345.20999998</v>
      </c>
      <c r="N17" s="9"/>
    </row>
    <row r="18" spans="1:14" ht="48.75" customHeight="1" x14ac:dyDescent="0.25">
      <c r="A18" s="23"/>
      <c r="B18" s="4" t="s">
        <v>16</v>
      </c>
      <c r="C18" s="6">
        <f>SUM(D18:M18)</f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9"/>
    </row>
    <row r="19" spans="1:14" ht="24.75" customHeight="1" x14ac:dyDescent="0.25">
      <c r="A19" s="24"/>
      <c r="B19" s="5" t="s">
        <v>17</v>
      </c>
      <c r="C19" s="6">
        <f>SUM(D19:M19)</f>
        <v>4147894569.46</v>
      </c>
      <c r="D19" s="6">
        <v>311638675.85000002</v>
      </c>
      <c r="E19" s="6">
        <v>310423465.27999997</v>
      </c>
      <c r="F19" s="6">
        <v>311917011.86000001</v>
      </c>
      <c r="G19" s="6">
        <f>302016212.21+92433133</f>
        <v>394449345.20999998</v>
      </c>
      <c r="H19" s="6">
        <f>302016212.21+283418133</f>
        <v>585434345.21000004</v>
      </c>
      <c r="I19" s="6">
        <f>302016212.21+61778133</f>
        <v>363794345.20999998</v>
      </c>
      <c r="J19" s="6">
        <f>302016212.21+48328133</f>
        <v>350344345.20999998</v>
      </c>
      <c r="K19" s="6">
        <f>302016212.21+66648133</f>
        <v>368664345.20999998</v>
      </c>
      <c r="L19" s="6">
        <f>302016212.21+425738133</f>
        <v>727754345.21000004</v>
      </c>
      <c r="M19" s="6">
        <f>302016212.21+121458133</f>
        <v>423474345.20999998</v>
      </c>
      <c r="N19" s="9"/>
    </row>
    <row r="20" spans="1:14" ht="17.25" customHeight="1" x14ac:dyDescent="0.25">
      <c r="A20" s="22" t="s">
        <v>18</v>
      </c>
      <c r="B20" s="4" t="s">
        <v>15</v>
      </c>
      <c r="C20" s="6">
        <f>C21</f>
        <v>620000</v>
      </c>
      <c r="D20" s="6">
        <f t="shared" ref="D20:M20" si="4">D21</f>
        <v>155000</v>
      </c>
      <c r="E20" s="6">
        <f t="shared" si="4"/>
        <v>155000</v>
      </c>
      <c r="F20" s="6">
        <f t="shared" si="4"/>
        <v>155000</v>
      </c>
      <c r="G20" s="6">
        <f t="shared" si="4"/>
        <v>155000</v>
      </c>
      <c r="H20" s="6">
        <f t="shared" si="4"/>
        <v>0</v>
      </c>
      <c r="I20" s="6">
        <f t="shared" si="4"/>
        <v>0</v>
      </c>
      <c r="J20" s="6">
        <f t="shared" si="4"/>
        <v>0</v>
      </c>
      <c r="K20" s="6">
        <f t="shared" si="4"/>
        <v>0</v>
      </c>
      <c r="L20" s="6">
        <f t="shared" si="4"/>
        <v>0</v>
      </c>
      <c r="M20" s="6">
        <f t="shared" si="4"/>
        <v>0</v>
      </c>
      <c r="N20" s="9"/>
    </row>
    <row r="21" spans="1:14" ht="26.25" customHeight="1" x14ac:dyDescent="0.25">
      <c r="A21" s="24"/>
      <c r="B21" s="5" t="s">
        <v>17</v>
      </c>
      <c r="C21" s="6">
        <f>SUM(D21:M21)</f>
        <v>620000</v>
      </c>
      <c r="D21" s="6">
        <v>155000</v>
      </c>
      <c r="E21" s="6">
        <v>155000</v>
      </c>
      <c r="F21" s="6">
        <v>155000</v>
      </c>
      <c r="G21" s="6">
        <v>155000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10"/>
    </row>
    <row r="22" spans="1:14" ht="30.75" customHeight="1" x14ac:dyDescent="0.25">
      <c r="A22" s="22" t="s">
        <v>44</v>
      </c>
      <c r="B22" s="4" t="s">
        <v>15</v>
      </c>
      <c r="C22" s="6">
        <f>C23</f>
        <v>65718594.239999995</v>
      </c>
      <c r="D22" s="6">
        <f t="shared" ref="D22:M22" si="5">D23</f>
        <v>7913500.3799999999</v>
      </c>
      <c r="E22" s="6">
        <f t="shared" si="5"/>
        <v>8004794.9800000004</v>
      </c>
      <c r="F22" s="7">
        <f t="shared" si="5"/>
        <v>6225037.3600000003</v>
      </c>
      <c r="G22" s="7">
        <f t="shared" si="5"/>
        <v>6225037.3600000003</v>
      </c>
      <c r="H22" s="7">
        <f t="shared" si="5"/>
        <v>6225037.3600000003</v>
      </c>
      <c r="I22" s="7">
        <f t="shared" si="5"/>
        <v>6225037.3600000003</v>
      </c>
      <c r="J22" s="7">
        <f t="shared" si="5"/>
        <v>6225037.3600000003</v>
      </c>
      <c r="K22" s="7">
        <f t="shared" si="5"/>
        <v>6225037.3600000003</v>
      </c>
      <c r="L22" s="7">
        <f t="shared" si="5"/>
        <v>6225037.3600000003</v>
      </c>
      <c r="M22" s="7">
        <f t="shared" si="5"/>
        <v>6225037.3600000003</v>
      </c>
      <c r="N22" s="8" t="s">
        <v>33</v>
      </c>
    </row>
    <row r="23" spans="1:14" ht="40.5" customHeight="1" x14ac:dyDescent="0.25">
      <c r="A23" s="24"/>
      <c r="B23" s="5" t="s">
        <v>17</v>
      </c>
      <c r="C23" s="6">
        <f>C25+C27+C29</f>
        <v>65718594.239999995</v>
      </c>
      <c r="D23" s="6">
        <f t="shared" ref="D23:M23" si="6">D25+D27+D29</f>
        <v>7913500.3799999999</v>
      </c>
      <c r="E23" s="6">
        <f t="shared" si="6"/>
        <v>8004794.9800000004</v>
      </c>
      <c r="F23" s="7">
        <f t="shared" si="6"/>
        <v>6225037.3600000003</v>
      </c>
      <c r="G23" s="7">
        <f t="shared" si="6"/>
        <v>6225037.3600000003</v>
      </c>
      <c r="H23" s="7">
        <f t="shared" si="6"/>
        <v>6225037.3600000003</v>
      </c>
      <c r="I23" s="7">
        <f t="shared" si="6"/>
        <v>6225037.3600000003</v>
      </c>
      <c r="J23" s="7">
        <f t="shared" si="6"/>
        <v>6225037.3600000003</v>
      </c>
      <c r="K23" s="7">
        <f t="shared" si="6"/>
        <v>6225037.3600000003</v>
      </c>
      <c r="L23" s="7">
        <f t="shared" si="6"/>
        <v>6225037.3600000003</v>
      </c>
      <c r="M23" s="7">
        <f t="shared" si="6"/>
        <v>6225037.3600000003</v>
      </c>
      <c r="N23" s="9"/>
    </row>
    <row r="24" spans="1:14" ht="36" customHeight="1" x14ac:dyDescent="0.25">
      <c r="A24" s="22" t="s">
        <v>19</v>
      </c>
      <c r="B24" s="4" t="s">
        <v>15</v>
      </c>
      <c r="C24" s="6">
        <f>C25</f>
        <v>61244996.239999995</v>
      </c>
      <c r="D24" s="6">
        <f t="shared" ref="D24:M24" si="7">D25</f>
        <v>5559967.7400000002</v>
      </c>
      <c r="E24" s="6">
        <f t="shared" si="7"/>
        <v>5884729.6200000001</v>
      </c>
      <c r="F24" s="7">
        <f t="shared" si="7"/>
        <v>6225037.3600000003</v>
      </c>
      <c r="G24" s="7">
        <f t="shared" si="7"/>
        <v>6225037.3600000003</v>
      </c>
      <c r="H24" s="7">
        <f t="shared" si="7"/>
        <v>6225037.3600000003</v>
      </c>
      <c r="I24" s="7">
        <f t="shared" si="7"/>
        <v>6225037.3600000003</v>
      </c>
      <c r="J24" s="7">
        <f t="shared" si="7"/>
        <v>6225037.3600000003</v>
      </c>
      <c r="K24" s="7">
        <f t="shared" si="7"/>
        <v>6225037.3600000003</v>
      </c>
      <c r="L24" s="7">
        <f t="shared" si="7"/>
        <v>6225037.3600000003</v>
      </c>
      <c r="M24" s="7">
        <f t="shared" si="7"/>
        <v>6225037.3600000003</v>
      </c>
      <c r="N24" s="9"/>
    </row>
    <row r="25" spans="1:14" ht="36" customHeight="1" x14ac:dyDescent="0.25">
      <c r="A25" s="24"/>
      <c r="B25" s="5" t="s">
        <v>17</v>
      </c>
      <c r="C25" s="6">
        <f>SUM(D25:M25)</f>
        <v>61244996.239999995</v>
      </c>
      <c r="D25" s="6">
        <v>5559967.7400000002</v>
      </c>
      <c r="E25" s="6">
        <v>5884729.6200000001</v>
      </c>
      <c r="F25" s="7">
        <v>6225037.3600000003</v>
      </c>
      <c r="G25" s="7">
        <v>6225037.3600000003</v>
      </c>
      <c r="H25" s="7">
        <v>6225037.3600000003</v>
      </c>
      <c r="I25" s="7">
        <v>6225037.3600000003</v>
      </c>
      <c r="J25" s="7">
        <v>6225037.3600000003</v>
      </c>
      <c r="K25" s="7">
        <v>6225037.3600000003</v>
      </c>
      <c r="L25" s="7">
        <v>6225037.3600000003</v>
      </c>
      <c r="M25" s="7">
        <v>6225037.3600000003</v>
      </c>
      <c r="N25" s="9"/>
    </row>
    <row r="26" spans="1:14" ht="40.5" customHeight="1" x14ac:dyDescent="0.25">
      <c r="A26" s="22" t="s">
        <v>20</v>
      </c>
      <c r="B26" s="4" t="s">
        <v>15</v>
      </c>
      <c r="C26" s="6">
        <f>C27</f>
        <v>2697643.38</v>
      </c>
      <c r="D26" s="6">
        <f t="shared" ref="D26:M26" si="8">D27</f>
        <v>577578.02</v>
      </c>
      <c r="E26" s="6">
        <f t="shared" si="8"/>
        <v>2120065.36</v>
      </c>
      <c r="F26" s="7">
        <f t="shared" si="8"/>
        <v>0</v>
      </c>
      <c r="G26" s="7">
        <f t="shared" si="8"/>
        <v>0</v>
      </c>
      <c r="H26" s="7">
        <f t="shared" si="8"/>
        <v>0</v>
      </c>
      <c r="I26" s="7">
        <f t="shared" si="8"/>
        <v>0</v>
      </c>
      <c r="J26" s="7">
        <f t="shared" si="8"/>
        <v>0</v>
      </c>
      <c r="K26" s="7">
        <f t="shared" si="8"/>
        <v>0</v>
      </c>
      <c r="L26" s="7">
        <f t="shared" si="8"/>
        <v>0</v>
      </c>
      <c r="M26" s="7">
        <f t="shared" si="8"/>
        <v>0</v>
      </c>
      <c r="N26" s="9"/>
    </row>
    <row r="27" spans="1:14" ht="40.5" customHeight="1" x14ac:dyDescent="0.25">
      <c r="A27" s="24"/>
      <c r="B27" s="5" t="s">
        <v>17</v>
      </c>
      <c r="C27" s="6">
        <f>SUM(D27:M27)</f>
        <v>2697643.38</v>
      </c>
      <c r="D27" s="6">
        <v>577578.02</v>
      </c>
      <c r="E27" s="6">
        <v>2120065.36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9"/>
    </row>
    <row r="28" spans="1:14" ht="40.5" customHeight="1" x14ac:dyDescent="0.25">
      <c r="A28" s="22" t="s">
        <v>21</v>
      </c>
      <c r="B28" s="4" t="s">
        <v>15</v>
      </c>
      <c r="C28" s="6">
        <f>C29</f>
        <v>1775954.62</v>
      </c>
      <c r="D28" s="6">
        <f t="shared" ref="D28:M28" si="9">D29</f>
        <v>1775954.62</v>
      </c>
      <c r="E28" s="6">
        <f t="shared" si="9"/>
        <v>0</v>
      </c>
      <c r="F28" s="6">
        <f t="shared" si="9"/>
        <v>0</v>
      </c>
      <c r="G28" s="6">
        <f t="shared" si="9"/>
        <v>0</v>
      </c>
      <c r="H28" s="6">
        <f t="shared" si="9"/>
        <v>0</v>
      </c>
      <c r="I28" s="6">
        <f t="shared" si="9"/>
        <v>0</v>
      </c>
      <c r="J28" s="6">
        <f t="shared" si="9"/>
        <v>0</v>
      </c>
      <c r="K28" s="6">
        <f t="shared" si="9"/>
        <v>0</v>
      </c>
      <c r="L28" s="6">
        <f t="shared" si="9"/>
        <v>0</v>
      </c>
      <c r="M28" s="6">
        <f t="shared" si="9"/>
        <v>0</v>
      </c>
      <c r="N28" s="9"/>
    </row>
    <row r="29" spans="1:14" ht="40.5" customHeight="1" x14ac:dyDescent="0.25">
      <c r="A29" s="24"/>
      <c r="B29" s="5" t="s">
        <v>17</v>
      </c>
      <c r="C29" s="6">
        <f>SUM(D29:M29)</f>
        <v>1775954.62</v>
      </c>
      <c r="D29" s="6">
        <v>1775954.62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10"/>
    </row>
    <row r="30" spans="1:14" ht="28.5" customHeight="1" x14ac:dyDescent="0.25">
      <c r="A30" s="22" t="s">
        <v>45</v>
      </c>
      <c r="B30" s="4" t="s">
        <v>15</v>
      </c>
      <c r="C30" s="6">
        <f>C31</f>
        <v>1256320.8</v>
      </c>
      <c r="D30" s="6">
        <f t="shared" ref="D30:M30" si="10">D31</f>
        <v>125632.08</v>
      </c>
      <c r="E30" s="6">
        <f t="shared" si="10"/>
        <v>125632.08</v>
      </c>
      <c r="F30" s="6">
        <f t="shared" si="10"/>
        <v>125632.08</v>
      </c>
      <c r="G30" s="6">
        <f t="shared" si="10"/>
        <v>125632.08</v>
      </c>
      <c r="H30" s="6">
        <f t="shared" si="10"/>
        <v>125632.08</v>
      </c>
      <c r="I30" s="6">
        <f t="shared" si="10"/>
        <v>125632.08</v>
      </c>
      <c r="J30" s="6">
        <f t="shared" si="10"/>
        <v>125632.08</v>
      </c>
      <c r="K30" s="6">
        <f t="shared" si="10"/>
        <v>125632.08</v>
      </c>
      <c r="L30" s="6">
        <f t="shared" si="10"/>
        <v>125632.08</v>
      </c>
      <c r="M30" s="6">
        <f t="shared" si="10"/>
        <v>125632.08</v>
      </c>
      <c r="N30" s="8" t="s">
        <v>33</v>
      </c>
    </row>
    <row r="31" spans="1:14" ht="33" customHeight="1" x14ac:dyDescent="0.25">
      <c r="A31" s="24"/>
      <c r="B31" s="5" t="s">
        <v>17</v>
      </c>
      <c r="C31" s="6">
        <f>SUM(D31:M31)</f>
        <v>1256320.8</v>
      </c>
      <c r="D31" s="6">
        <v>125632.08</v>
      </c>
      <c r="E31" s="6">
        <v>125632.08</v>
      </c>
      <c r="F31" s="6">
        <v>125632.08</v>
      </c>
      <c r="G31" s="6">
        <v>125632.08</v>
      </c>
      <c r="H31" s="6">
        <v>125632.08</v>
      </c>
      <c r="I31" s="6">
        <v>125632.08</v>
      </c>
      <c r="J31" s="6">
        <v>125632.08</v>
      </c>
      <c r="K31" s="6">
        <v>125632.08</v>
      </c>
      <c r="L31" s="6">
        <v>125632.08</v>
      </c>
      <c r="M31" s="6">
        <v>125632.08</v>
      </c>
      <c r="N31" s="10"/>
    </row>
    <row r="32" spans="1:14" ht="12.75" customHeight="1" x14ac:dyDescent="0.25">
      <c r="A32" s="14" t="s">
        <v>38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6"/>
    </row>
    <row r="33" spans="1:14" ht="15" customHeight="1" x14ac:dyDescent="0.25">
      <c r="A33" s="17" t="s">
        <v>30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1:14" ht="16.5" customHeight="1" x14ac:dyDescent="0.25">
      <c r="A34" s="22" t="s">
        <v>46</v>
      </c>
      <c r="B34" s="4" t="s">
        <v>15</v>
      </c>
      <c r="C34" s="6">
        <f>C37+C40</f>
        <v>5546232.8799999999</v>
      </c>
      <c r="D34" s="6">
        <f>D37+D40</f>
        <v>5546232.8799999999</v>
      </c>
      <c r="E34" s="6">
        <f t="shared" ref="E34:M34" si="11">E37+E40</f>
        <v>0</v>
      </c>
      <c r="F34" s="6">
        <f t="shared" si="11"/>
        <v>0</v>
      </c>
      <c r="G34" s="6">
        <f t="shared" si="11"/>
        <v>0</v>
      </c>
      <c r="H34" s="6">
        <f t="shared" si="11"/>
        <v>0</v>
      </c>
      <c r="I34" s="6">
        <f t="shared" si="11"/>
        <v>0</v>
      </c>
      <c r="J34" s="6">
        <f t="shared" si="11"/>
        <v>0</v>
      </c>
      <c r="K34" s="6">
        <f t="shared" si="11"/>
        <v>0</v>
      </c>
      <c r="L34" s="6">
        <f t="shared" si="11"/>
        <v>0</v>
      </c>
      <c r="M34" s="6">
        <f t="shared" si="11"/>
        <v>0</v>
      </c>
      <c r="N34" s="8" t="s">
        <v>34</v>
      </c>
    </row>
    <row r="35" spans="1:14" ht="47.25" customHeight="1" x14ac:dyDescent="0.25">
      <c r="A35" s="23"/>
      <c r="B35" s="4" t="s">
        <v>16</v>
      </c>
      <c r="C35" s="6">
        <f>C38+C41</f>
        <v>0</v>
      </c>
      <c r="D35" s="6">
        <f>D38+D41</f>
        <v>0</v>
      </c>
      <c r="E35" s="6">
        <f t="shared" ref="E35:M35" si="12">E38+E41</f>
        <v>0</v>
      </c>
      <c r="F35" s="6">
        <f t="shared" si="12"/>
        <v>0</v>
      </c>
      <c r="G35" s="6">
        <f t="shared" si="12"/>
        <v>0</v>
      </c>
      <c r="H35" s="6">
        <f t="shared" si="12"/>
        <v>0</v>
      </c>
      <c r="I35" s="6">
        <f t="shared" si="12"/>
        <v>0</v>
      </c>
      <c r="J35" s="6">
        <f t="shared" si="12"/>
        <v>0</v>
      </c>
      <c r="K35" s="6">
        <f t="shared" si="12"/>
        <v>0</v>
      </c>
      <c r="L35" s="6">
        <f t="shared" si="12"/>
        <v>0</v>
      </c>
      <c r="M35" s="6">
        <f t="shared" si="12"/>
        <v>0</v>
      </c>
      <c r="N35" s="9"/>
    </row>
    <row r="36" spans="1:14" ht="26.25" customHeight="1" x14ac:dyDescent="0.25">
      <c r="A36" s="24"/>
      <c r="B36" s="5" t="s">
        <v>17</v>
      </c>
      <c r="C36" s="6">
        <f>C39+C42</f>
        <v>5546232.8799999999</v>
      </c>
      <c r="D36" s="6">
        <f t="shared" ref="D36:M36" si="13">D39+D42</f>
        <v>5546232.8799999999</v>
      </c>
      <c r="E36" s="6">
        <f t="shared" si="13"/>
        <v>0</v>
      </c>
      <c r="F36" s="6">
        <f t="shared" si="13"/>
        <v>0</v>
      </c>
      <c r="G36" s="6">
        <f t="shared" si="13"/>
        <v>0</v>
      </c>
      <c r="H36" s="6">
        <f t="shared" si="13"/>
        <v>0</v>
      </c>
      <c r="I36" s="6">
        <f t="shared" si="13"/>
        <v>0</v>
      </c>
      <c r="J36" s="6">
        <f t="shared" si="13"/>
        <v>0</v>
      </c>
      <c r="K36" s="6">
        <f t="shared" si="13"/>
        <v>0</v>
      </c>
      <c r="L36" s="6">
        <f t="shared" si="13"/>
        <v>0</v>
      </c>
      <c r="M36" s="6">
        <f t="shared" si="13"/>
        <v>0</v>
      </c>
      <c r="N36" s="9"/>
    </row>
    <row r="37" spans="1:14" ht="19.5" customHeight="1" x14ac:dyDescent="0.25">
      <c r="A37" s="22" t="s">
        <v>25</v>
      </c>
      <c r="B37" s="4" t="s">
        <v>15</v>
      </c>
      <c r="C37" s="6">
        <f>C38+C39</f>
        <v>3389121.35</v>
      </c>
      <c r="D37" s="6">
        <f t="shared" ref="D37:M37" si="14">D38+D39</f>
        <v>3389121.35</v>
      </c>
      <c r="E37" s="6">
        <f t="shared" si="14"/>
        <v>0</v>
      </c>
      <c r="F37" s="6">
        <f t="shared" si="14"/>
        <v>0</v>
      </c>
      <c r="G37" s="6">
        <f t="shared" si="14"/>
        <v>0</v>
      </c>
      <c r="H37" s="6">
        <f t="shared" si="14"/>
        <v>0</v>
      </c>
      <c r="I37" s="6">
        <f t="shared" si="14"/>
        <v>0</v>
      </c>
      <c r="J37" s="6">
        <f t="shared" si="14"/>
        <v>0</v>
      </c>
      <c r="K37" s="6">
        <f t="shared" si="14"/>
        <v>0</v>
      </c>
      <c r="L37" s="6">
        <f t="shared" si="14"/>
        <v>0</v>
      </c>
      <c r="M37" s="6">
        <f t="shared" si="14"/>
        <v>0</v>
      </c>
      <c r="N37" s="9"/>
    </row>
    <row r="38" spans="1:14" ht="48" customHeight="1" x14ac:dyDescent="0.25">
      <c r="A38" s="23"/>
      <c r="B38" s="4" t="s">
        <v>16</v>
      </c>
      <c r="C38" s="6">
        <f>SUM(D38:M38)</f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9"/>
    </row>
    <row r="39" spans="1:14" ht="28.5" customHeight="1" x14ac:dyDescent="0.25">
      <c r="A39" s="24"/>
      <c r="B39" s="5" t="s">
        <v>17</v>
      </c>
      <c r="C39" s="6">
        <f>SUM(D39:M39)</f>
        <v>3389121.35</v>
      </c>
      <c r="D39" s="6">
        <v>3389121.35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9"/>
    </row>
    <row r="40" spans="1:14" ht="21" customHeight="1" x14ac:dyDescent="0.25">
      <c r="A40" s="22" t="s">
        <v>26</v>
      </c>
      <c r="B40" s="4" t="s">
        <v>15</v>
      </c>
      <c r="C40" s="6">
        <f>C41+C42</f>
        <v>2157111.5299999998</v>
      </c>
      <c r="D40" s="6">
        <f t="shared" ref="D40:M40" si="15">D41+D42</f>
        <v>2157111.5299999998</v>
      </c>
      <c r="E40" s="6">
        <f t="shared" si="15"/>
        <v>0</v>
      </c>
      <c r="F40" s="6">
        <f t="shared" si="15"/>
        <v>0</v>
      </c>
      <c r="G40" s="6">
        <f t="shared" si="15"/>
        <v>0</v>
      </c>
      <c r="H40" s="6">
        <f t="shared" si="15"/>
        <v>0</v>
      </c>
      <c r="I40" s="6">
        <f t="shared" si="15"/>
        <v>0</v>
      </c>
      <c r="J40" s="6">
        <f t="shared" si="15"/>
        <v>0</v>
      </c>
      <c r="K40" s="6">
        <f t="shared" si="15"/>
        <v>0</v>
      </c>
      <c r="L40" s="6">
        <f t="shared" si="15"/>
        <v>0</v>
      </c>
      <c r="M40" s="6">
        <f t="shared" si="15"/>
        <v>0</v>
      </c>
      <c r="N40" s="9"/>
    </row>
    <row r="41" spans="1:14" ht="45.75" customHeight="1" x14ac:dyDescent="0.25">
      <c r="A41" s="23"/>
      <c r="B41" s="4" t="s">
        <v>16</v>
      </c>
      <c r="C41" s="6">
        <f>SUM(D41:M41)</f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9"/>
    </row>
    <row r="42" spans="1:14" ht="24.75" customHeight="1" x14ac:dyDescent="0.25">
      <c r="A42" s="24"/>
      <c r="B42" s="5" t="s">
        <v>17</v>
      </c>
      <c r="C42" s="6">
        <f>SUM(D42:M42)</f>
        <v>2157111.5299999998</v>
      </c>
      <c r="D42" s="6">
        <v>2157111.5299999998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10"/>
    </row>
    <row r="43" spans="1:14" ht="12.75" customHeight="1" x14ac:dyDescent="0.25">
      <c r="A43" s="14" t="s">
        <v>38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6"/>
    </row>
    <row r="44" spans="1:14" ht="16.5" customHeight="1" x14ac:dyDescent="0.25">
      <c r="A44" s="17" t="s">
        <v>31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9"/>
    </row>
    <row r="45" spans="1:14" ht="18" customHeight="1" x14ac:dyDescent="0.25">
      <c r="A45" s="20" t="s">
        <v>47</v>
      </c>
      <c r="B45" s="4" t="s">
        <v>15</v>
      </c>
      <c r="C45" s="6">
        <f>C46</f>
        <v>149562917.13999999</v>
      </c>
      <c r="D45" s="6">
        <f t="shared" ref="D45:M45" si="16">D46</f>
        <v>15169336.050000001</v>
      </c>
      <c r="E45" s="6">
        <f t="shared" si="16"/>
        <v>14993698.050000001</v>
      </c>
      <c r="F45" s="6">
        <f t="shared" si="16"/>
        <v>14924985.380000001</v>
      </c>
      <c r="G45" s="6">
        <f t="shared" si="16"/>
        <v>14924985.380000001</v>
      </c>
      <c r="H45" s="6">
        <f t="shared" si="16"/>
        <v>14924985.380000001</v>
      </c>
      <c r="I45" s="6">
        <f t="shared" si="16"/>
        <v>14924985.380000001</v>
      </c>
      <c r="J45" s="6">
        <f t="shared" si="16"/>
        <v>14924985.380000001</v>
      </c>
      <c r="K45" s="6">
        <f t="shared" si="16"/>
        <v>14924985.380000001</v>
      </c>
      <c r="L45" s="6">
        <f t="shared" si="16"/>
        <v>14924985.380000001</v>
      </c>
      <c r="M45" s="6">
        <f t="shared" si="16"/>
        <v>14924985.380000001</v>
      </c>
      <c r="N45" s="8" t="s">
        <v>35</v>
      </c>
    </row>
    <row r="46" spans="1:14" ht="42.75" customHeight="1" x14ac:dyDescent="0.25">
      <c r="A46" s="21"/>
      <c r="B46" s="5" t="s">
        <v>17</v>
      </c>
      <c r="C46" s="6">
        <f>SUM(D46:M46)</f>
        <v>149562917.13999999</v>
      </c>
      <c r="D46" s="6">
        <v>15169336.050000001</v>
      </c>
      <c r="E46" s="6">
        <v>14993698.050000001</v>
      </c>
      <c r="F46" s="6">
        <v>14924985.380000001</v>
      </c>
      <c r="G46" s="6">
        <v>14924985.380000001</v>
      </c>
      <c r="H46" s="6">
        <v>14924985.380000001</v>
      </c>
      <c r="I46" s="6">
        <v>14924985.380000001</v>
      </c>
      <c r="J46" s="6">
        <v>14924985.380000001</v>
      </c>
      <c r="K46" s="6">
        <v>14924985.380000001</v>
      </c>
      <c r="L46" s="6">
        <v>14924985.380000001</v>
      </c>
      <c r="M46" s="6">
        <v>14924985.380000001</v>
      </c>
      <c r="N46" s="10"/>
    </row>
    <row r="47" spans="1:14" ht="18" customHeight="1" x14ac:dyDescent="0.25">
      <c r="A47" s="11" t="s">
        <v>22</v>
      </c>
      <c r="B47" s="4" t="s">
        <v>15</v>
      </c>
      <c r="C47" s="6">
        <f t="shared" ref="C47:M47" si="17">C14+C22+C30+C34+C45</f>
        <v>4370598634.5200005</v>
      </c>
      <c r="D47" s="6">
        <f t="shared" si="17"/>
        <v>340548377.24000001</v>
      </c>
      <c r="E47" s="6">
        <f t="shared" si="17"/>
        <v>333702590.38999999</v>
      </c>
      <c r="F47" s="7">
        <f t="shared" si="17"/>
        <v>333347666.68000001</v>
      </c>
      <c r="G47" s="7">
        <f t="shared" si="17"/>
        <v>415880000.02999997</v>
      </c>
      <c r="H47" s="7">
        <f t="shared" si="17"/>
        <v>606710000.03000009</v>
      </c>
      <c r="I47" s="7">
        <f t="shared" si="17"/>
        <v>385070000.02999997</v>
      </c>
      <c r="J47" s="7">
        <f t="shared" si="17"/>
        <v>371620000.02999997</v>
      </c>
      <c r="K47" s="7">
        <f t="shared" si="17"/>
        <v>389940000.02999997</v>
      </c>
      <c r="L47" s="7">
        <f t="shared" si="17"/>
        <v>749030000.03000009</v>
      </c>
      <c r="M47" s="7">
        <f t="shared" si="17"/>
        <v>444750000.02999997</v>
      </c>
      <c r="N47" s="8" t="s">
        <v>27</v>
      </c>
    </row>
    <row r="48" spans="1:14" ht="45.75" customHeight="1" x14ac:dyDescent="0.25">
      <c r="A48" s="12"/>
      <c r="B48" s="4" t="s">
        <v>16</v>
      </c>
      <c r="C48" s="6">
        <f t="shared" ref="C48:M48" si="18">C35+C15</f>
        <v>0</v>
      </c>
      <c r="D48" s="6">
        <f t="shared" si="18"/>
        <v>0</v>
      </c>
      <c r="E48" s="6">
        <f t="shared" si="18"/>
        <v>0</v>
      </c>
      <c r="F48" s="6">
        <f t="shared" si="18"/>
        <v>0</v>
      </c>
      <c r="G48" s="6">
        <f t="shared" si="18"/>
        <v>0</v>
      </c>
      <c r="H48" s="6">
        <f t="shared" si="18"/>
        <v>0</v>
      </c>
      <c r="I48" s="6">
        <f t="shared" si="18"/>
        <v>0</v>
      </c>
      <c r="J48" s="6">
        <f t="shared" si="18"/>
        <v>0</v>
      </c>
      <c r="K48" s="6">
        <f t="shared" si="18"/>
        <v>0</v>
      </c>
      <c r="L48" s="6">
        <f t="shared" si="18"/>
        <v>0</v>
      </c>
      <c r="M48" s="6">
        <f t="shared" si="18"/>
        <v>0</v>
      </c>
      <c r="N48" s="9"/>
    </row>
    <row r="49" spans="1:14" ht="25.5" customHeight="1" x14ac:dyDescent="0.25">
      <c r="A49" s="13"/>
      <c r="B49" s="5" t="s">
        <v>17</v>
      </c>
      <c r="C49" s="6">
        <f t="shared" ref="C49:M49" si="19">C16+C23+C31+C36+C46</f>
        <v>4370598634.5200005</v>
      </c>
      <c r="D49" s="6">
        <f t="shared" si="19"/>
        <v>340548377.24000001</v>
      </c>
      <c r="E49" s="6">
        <f t="shared" si="19"/>
        <v>333702590.38999999</v>
      </c>
      <c r="F49" s="6">
        <f t="shared" si="19"/>
        <v>333347666.68000001</v>
      </c>
      <c r="G49" s="6">
        <f t="shared" si="19"/>
        <v>415880000.02999997</v>
      </c>
      <c r="H49" s="6">
        <f t="shared" si="19"/>
        <v>606710000.03000009</v>
      </c>
      <c r="I49" s="6">
        <f t="shared" si="19"/>
        <v>385070000.02999997</v>
      </c>
      <c r="J49" s="6">
        <f t="shared" si="19"/>
        <v>371620000.02999997</v>
      </c>
      <c r="K49" s="6">
        <f t="shared" si="19"/>
        <v>389940000.02999997</v>
      </c>
      <c r="L49" s="6">
        <f t="shared" si="19"/>
        <v>749030000.03000009</v>
      </c>
      <c r="M49" s="6">
        <f t="shared" si="19"/>
        <v>444750000.02999997</v>
      </c>
      <c r="N49" s="10"/>
    </row>
    <row r="50" spans="1:14" ht="16.5" customHeight="1" x14ac:dyDescent="0.25">
      <c r="A50" s="8" t="s">
        <v>23</v>
      </c>
      <c r="B50" s="4" t="s">
        <v>15</v>
      </c>
      <c r="C50" s="6">
        <f t="shared" ref="C50:M50" si="20">C14+C45</f>
        <v>4298077486.6000004</v>
      </c>
      <c r="D50" s="6">
        <f t="shared" si="20"/>
        <v>326963011.90000004</v>
      </c>
      <c r="E50" s="6">
        <f t="shared" si="20"/>
        <v>325572163.32999998</v>
      </c>
      <c r="F50" s="6">
        <f t="shared" si="20"/>
        <v>326996997.24000001</v>
      </c>
      <c r="G50" s="6">
        <f t="shared" si="20"/>
        <v>409529330.58999997</v>
      </c>
      <c r="H50" s="6">
        <f t="shared" si="20"/>
        <v>600359330.59000003</v>
      </c>
      <c r="I50" s="6">
        <f t="shared" si="20"/>
        <v>378719330.58999997</v>
      </c>
      <c r="J50" s="6">
        <f t="shared" si="20"/>
        <v>365269330.58999997</v>
      </c>
      <c r="K50" s="6">
        <f t="shared" si="20"/>
        <v>383589330.58999997</v>
      </c>
      <c r="L50" s="6">
        <f t="shared" si="20"/>
        <v>742679330.59000003</v>
      </c>
      <c r="M50" s="6">
        <f t="shared" si="20"/>
        <v>438399330.58999997</v>
      </c>
      <c r="N50" s="8" t="s">
        <v>27</v>
      </c>
    </row>
    <row r="51" spans="1:14" ht="51" customHeight="1" x14ac:dyDescent="0.25">
      <c r="A51" s="9"/>
      <c r="B51" s="4" t="s">
        <v>16</v>
      </c>
      <c r="C51" s="6">
        <f t="shared" ref="C51:M51" si="21">C15</f>
        <v>0</v>
      </c>
      <c r="D51" s="6">
        <f t="shared" si="21"/>
        <v>0</v>
      </c>
      <c r="E51" s="6">
        <f t="shared" si="21"/>
        <v>0</v>
      </c>
      <c r="F51" s="6">
        <f t="shared" si="21"/>
        <v>0</v>
      </c>
      <c r="G51" s="6">
        <f t="shared" si="21"/>
        <v>0</v>
      </c>
      <c r="H51" s="6">
        <f t="shared" si="21"/>
        <v>0</v>
      </c>
      <c r="I51" s="6">
        <f t="shared" si="21"/>
        <v>0</v>
      </c>
      <c r="J51" s="6">
        <f t="shared" si="21"/>
        <v>0</v>
      </c>
      <c r="K51" s="6">
        <f t="shared" si="21"/>
        <v>0</v>
      </c>
      <c r="L51" s="6">
        <f t="shared" si="21"/>
        <v>0</v>
      </c>
      <c r="M51" s="6">
        <f t="shared" si="21"/>
        <v>0</v>
      </c>
      <c r="N51" s="9"/>
    </row>
    <row r="52" spans="1:14" ht="40.5" customHeight="1" x14ac:dyDescent="0.25">
      <c r="A52" s="10"/>
      <c r="B52" s="5" t="s">
        <v>17</v>
      </c>
      <c r="C52" s="6">
        <f t="shared" ref="C52:M52" si="22">C16+C46</f>
        <v>4298077486.6000004</v>
      </c>
      <c r="D52" s="6">
        <f t="shared" si="22"/>
        <v>326963011.90000004</v>
      </c>
      <c r="E52" s="6">
        <f t="shared" si="22"/>
        <v>325572163.32999998</v>
      </c>
      <c r="F52" s="6">
        <f t="shared" si="22"/>
        <v>326996997.24000001</v>
      </c>
      <c r="G52" s="6">
        <f t="shared" si="22"/>
        <v>409529330.58999997</v>
      </c>
      <c r="H52" s="6">
        <f t="shared" si="22"/>
        <v>600359330.59000003</v>
      </c>
      <c r="I52" s="6">
        <f t="shared" si="22"/>
        <v>378719330.58999997</v>
      </c>
      <c r="J52" s="6">
        <f t="shared" si="22"/>
        <v>365269330.58999997</v>
      </c>
      <c r="K52" s="6">
        <f t="shared" si="22"/>
        <v>383589330.58999997</v>
      </c>
      <c r="L52" s="6">
        <f t="shared" si="22"/>
        <v>742679330.59000003</v>
      </c>
      <c r="M52" s="6">
        <f t="shared" si="22"/>
        <v>438399330.58999997</v>
      </c>
      <c r="N52" s="10"/>
    </row>
    <row r="53" spans="1:14" ht="17.25" customHeight="1" x14ac:dyDescent="0.25">
      <c r="A53" s="11" t="s">
        <v>36</v>
      </c>
      <c r="B53" s="4" t="s">
        <v>15</v>
      </c>
      <c r="C53" s="6">
        <f t="shared" ref="C53:M53" si="23">C22+C30</f>
        <v>66974915.039999992</v>
      </c>
      <c r="D53" s="6">
        <f t="shared" si="23"/>
        <v>8039132.46</v>
      </c>
      <c r="E53" s="6">
        <f t="shared" si="23"/>
        <v>8130427.0600000005</v>
      </c>
      <c r="F53" s="6">
        <f t="shared" si="23"/>
        <v>6350669.4400000004</v>
      </c>
      <c r="G53" s="6">
        <f t="shared" si="23"/>
        <v>6350669.4400000004</v>
      </c>
      <c r="H53" s="6">
        <f t="shared" si="23"/>
        <v>6350669.4400000004</v>
      </c>
      <c r="I53" s="6">
        <f t="shared" si="23"/>
        <v>6350669.4400000004</v>
      </c>
      <c r="J53" s="6">
        <f t="shared" si="23"/>
        <v>6350669.4400000004</v>
      </c>
      <c r="K53" s="6">
        <f t="shared" si="23"/>
        <v>6350669.4400000004</v>
      </c>
      <c r="L53" s="6">
        <f t="shared" si="23"/>
        <v>6350669.4400000004</v>
      </c>
      <c r="M53" s="6">
        <f t="shared" si="23"/>
        <v>6350669.4400000004</v>
      </c>
      <c r="N53" s="8" t="s">
        <v>27</v>
      </c>
    </row>
    <row r="54" spans="1:14" ht="27" customHeight="1" x14ac:dyDescent="0.25">
      <c r="A54" s="13"/>
      <c r="B54" s="5" t="s">
        <v>17</v>
      </c>
      <c r="C54" s="6">
        <f t="shared" ref="C54:M54" si="24">C23+C31</f>
        <v>66974915.039999992</v>
      </c>
      <c r="D54" s="6">
        <f t="shared" si="24"/>
        <v>8039132.46</v>
      </c>
      <c r="E54" s="6">
        <f t="shared" si="24"/>
        <v>8130427.0600000005</v>
      </c>
      <c r="F54" s="6">
        <f t="shared" si="24"/>
        <v>6350669.4400000004</v>
      </c>
      <c r="G54" s="6">
        <f t="shared" si="24"/>
        <v>6350669.4400000004</v>
      </c>
      <c r="H54" s="6">
        <f t="shared" si="24"/>
        <v>6350669.4400000004</v>
      </c>
      <c r="I54" s="6">
        <f t="shared" si="24"/>
        <v>6350669.4400000004</v>
      </c>
      <c r="J54" s="6">
        <f t="shared" si="24"/>
        <v>6350669.4400000004</v>
      </c>
      <c r="K54" s="6">
        <f t="shared" si="24"/>
        <v>6350669.4400000004</v>
      </c>
      <c r="L54" s="6">
        <f t="shared" si="24"/>
        <v>6350669.4400000004</v>
      </c>
      <c r="M54" s="6">
        <f t="shared" si="24"/>
        <v>6350669.4400000004</v>
      </c>
      <c r="N54" s="10"/>
    </row>
    <row r="55" spans="1:14" ht="16.5" customHeight="1" x14ac:dyDescent="0.25">
      <c r="A55" s="11" t="s">
        <v>37</v>
      </c>
      <c r="B55" s="4" t="s">
        <v>15</v>
      </c>
      <c r="C55" s="6">
        <f t="shared" ref="C55:M55" si="25">C34</f>
        <v>5546232.8799999999</v>
      </c>
      <c r="D55" s="6">
        <f t="shared" si="25"/>
        <v>5546232.8799999999</v>
      </c>
      <c r="E55" s="6">
        <f t="shared" si="25"/>
        <v>0</v>
      </c>
      <c r="F55" s="6">
        <f t="shared" si="25"/>
        <v>0</v>
      </c>
      <c r="G55" s="6">
        <f t="shared" si="25"/>
        <v>0</v>
      </c>
      <c r="H55" s="6">
        <f t="shared" si="25"/>
        <v>0</v>
      </c>
      <c r="I55" s="6">
        <f t="shared" si="25"/>
        <v>0</v>
      </c>
      <c r="J55" s="6">
        <f t="shared" si="25"/>
        <v>0</v>
      </c>
      <c r="K55" s="6">
        <f t="shared" si="25"/>
        <v>0</v>
      </c>
      <c r="L55" s="6">
        <f t="shared" si="25"/>
        <v>0</v>
      </c>
      <c r="M55" s="6">
        <f t="shared" si="25"/>
        <v>0</v>
      </c>
      <c r="N55" s="8" t="s">
        <v>27</v>
      </c>
    </row>
    <row r="56" spans="1:14" ht="45.75" customHeight="1" x14ac:dyDescent="0.25">
      <c r="A56" s="12"/>
      <c r="B56" s="4" t="s">
        <v>16</v>
      </c>
      <c r="C56" s="6">
        <f t="shared" ref="C56:M56" si="26">C35</f>
        <v>0</v>
      </c>
      <c r="D56" s="6">
        <f t="shared" si="26"/>
        <v>0</v>
      </c>
      <c r="E56" s="6">
        <f t="shared" si="26"/>
        <v>0</v>
      </c>
      <c r="F56" s="6">
        <f t="shared" si="26"/>
        <v>0</v>
      </c>
      <c r="G56" s="6">
        <f t="shared" si="26"/>
        <v>0</v>
      </c>
      <c r="H56" s="6">
        <f t="shared" si="26"/>
        <v>0</v>
      </c>
      <c r="I56" s="6">
        <f t="shared" si="26"/>
        <v>0</v>
      </c>
      <c r="J56" s="6">
        <f t="shared" si="26"/>
        <v>0</v>
      </c>
      <c r="K56" s="6">
        <f t="shared" si="26"/>
        <v>0</v>
      </c>
      <c r="L56" s="6">
        <f t="shared" si="26"/>
        <v>0</v>
      </c>
      <c r="M56" s="6">
        <f t="shared" si="26"/>
        <v>0</v>
      </c>
      <c r="N56" s="9"/>
    </row>
    <row r="57" spans="1:14" ht="27" customHeight="1" x14ac:dyDescent="0.25">
      <c r="A57" s="13"/>
      <c r="B57" s="5" t="s">
        <v>17</v>
      </c>
      <c r="C57" s="6">
        <f t="shared" ref="C57:M57" si="27">C36</f>
        <v>5546232.8799999999</v>
      </c>
      <c r="D57" s="6">
        <f t="shared" si="27"/>
        <v>5546232.8799999999</v>
      </c>
      <c r="E57" s="6">
        <f t="shared" si="27"/>
        <v>0</v>
      </c>
      <c r="F57" s="6">
        <f t="shared" si="27"/>
        <v>0</v>
      </c>
      <c r="G57" s="6">
        <f t="shared" si="27"/>
        <v>0</v>
      </c>
      <c r="H57" s="6">
        <f t="shared" si="27"/>
        <v>0</v>
      </c>
      <c r="I57" s="6">
        <f t="shared" si="27"/>
        <v>0</v>
      </c>
      <c r="J57" s="6">
        <f t="shared" si="27"/>
        <v>0</v>
      </c>
      <c r="K57" s="6">
        <f t="shared" si="27"/>
        <v>0</v>
      </c>
      <c r="L57" s="6">
        <f t="shared" si="27"/>
        <v>0</v>
      </c>
      <c r="M57" s="6">
        <f t="shared" si="27"/>
        <v>0</v>
      </c>
      <c r="N57" s="10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4" x14ac:dyDescent="0.25">
      <c r="A63" s="1"/>
      <c r="B63" s="1"/>
      <c r="C63" s="1"/>
      <c r="D63" s="1"/>
      <c r="E63" s="1"/>
      <c r="F63" s="1"/>
      <c r="G63" s="1"/>
    </row>
    <row r="64" spans="1:14" x14ac:dyDescent="0.25">
      <c r="A64" s="1"/>
      <c r="B64" s="1"/>
      <c r="C64" s="1"/>
      <c r="D64" s="1"/>
      <c r="E64" s="1"/>
      <c r="F64" s="1"/>
      <c r="G64" s="1"/>
    </row>
    <row r="65" spans="1:13" x14ac:dyDescent="0.25">
      <c r="A65" s="1"/>
      <c r="B65" s="1"/>
      <c r="C65" s="1"/>
      <c r="D65" s="1"/>
      <c r="E65" s="1"/>
      <c r="F65" s="1"/>
      <c r="G65" s="1"/>
    </row>
    <row r="66" spans="1:13" x14ac:dyDescent="0.25">
      <c r="A66" s="1"/>
      <c r="B66" s="1"/>
      <c r="C66" s="1"/>
      <c r="D66" s="1"/>
      <c r="E66" s="1"/>
      <c r="F66" s="1"/>
      <c r="G66" s="1"/>
    </row>
    <row r="67" spans="1:13" x14ac:dyDescent="0.25">
      <c r="A67" s="1"/>
      <c r="B67" s="1"/>
      <c r="C67" s="1"/>
      <c r="D67" s="1"/>
      <c r="E67" s="1"/>
      <c r="F67" s="1"/>
      <c r="G67" s="1"/>
    </row>
    <row r="68" spans="1:13" x14ac:dyDescent="0.25">
      <c r="A68" s="1"/>
      <c r="B68" s="1"/>
      <c r="C68" s="1"/>
      <c r="D68" s="1"/>
      <c r="E68" s="1"/>
      <c r="F68" s="1"/>
      <c r="G68" s="1"/>
    </row>
    <row r="69" spans="1:13" x14ac:dyDescent="0.25">
      <c r="A69" s="1"/>
      <c r="B69" s="1"/>
      <c r="C69" s="1"/>
      <c r="D69" s="1"/>
      <c r="E69" s="1"/>
      <c r="F69" s="1"/>
      <c r="G69" s="1"/>
    </row>
    <row r="70" spans="1:13" x14ac:dyDescent="0.25">
      <c r="A70" s="1"/>
      <c r="B70" s="1"/>
      <c r="C70" s="1"/>
      <c r="D70" s="1"/>
      <c r="E70" s="1"/>
      <c r="F70" s="1"/>
      <c r="G70" s="1"/>
    </row>
    <row r="71" spans="1:13" x14ac:dyDescent="0.25">
      <c r="A71" s="1"/>
      <c r="B71" s="1"/>
      <c r="C71" s="1"/>
      <c r="D71" s="1"/>
      <c r="E71" s="1"/>
      <c r="F71" s="1"/>
      <c r="G71" s="1"/>
    </row>
    <row r="72" spans="1:13" x14ac:dyDescent="0.25">
      <c r="A72" s="1"/>
      <c r="B72" s="1"/>
      <c r="C72" s="1"/>
      <c r="D72" s="1"/>
      <c r="E72" s="1"/>
      <c r="F72" s="1"/>
      <c r="G72" s="1"/>
    </row>
    <row r="73" spans="1:13" x14ac:dyDescent="0.25">
      <c r="A73" s="1"/>
      <c r="B73" s="1"/>
      <c r="C73" s="1"/>
      <c r="D73" s="1"/>
      <c r="E73" s="1"/>
      <c r="F73" s="1"/>
      <c r="G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</sheetData>
  <mergeCells count="41">
    <mergeCell ref="A14:A16"/>
    <mergeCell ref="N8:N9"/>
    <mergeCell ref="D8:M8"/>
    <mergeCell ref="A8:A9"/>
    <mergeCell ref="B8:B9"/>
    <mergeCell ref="C8:C9"/>
    <mergeCell ref="N14:N21"/>
    <mergeCell ref="A12:N12"/>
    <mergeCell ref="A17:A19"/>
    <mergeCell ref="A20:A21"/>
    <mergeCell ref="M2:N2"/>
    <mergeCell ref="M3:N3"/>
    <mergeCell ref="M4:N4"/>
    <mergeCell ref="A13:N13"/>
    <mergeCell ref="A11:N11"/>
    <mergeCell ref="A6:M6"/>
    <mergeCell ref="A22:A23"/>
    <mergeCell ref="A24:A25"/>
    <mergeCell ref="A26:A27"/>
    <mergeCell ref="N22:N29"/>
    <mergeCell ref="N30:N31"/>
    <mergeCell ref="A28:A29"/>
    <mergeCell ref="A30:A31"/>
    <mergeCell ref="N34:N42"/>
    <mergeCell ref="N45:N46"/>
    <mergeCell ref="N47:N49"/>
    <mergeCell ref="A32:N32"/>
    <mergeCell ref="A33:N33"/>
    <mergeCell ref="A43:N43"/>
    <mergeCell ref="A44:N44"/>
    <mergeCell ref="A45:A46"/>
    <mergeCell ref="A34:A36"/>
    <mergeCell ref="A37:A39"/>
    <mergeCell ref="A40:A42"/>
    <mergeCell ref="N50:N52"/>
    <mergeCell ref="N53:N54"/>
    <mergeCell ref="N55:N57"/>
    <mergeCell ref="A47:A49"/>
    <mergeCell ref="A50:A52"/>
    <mergeCell ref="A53:A54"/>
    <mergeCell ref="A55:A57"/>
  </mergeCells>
  <pageMargins left="0.78740157480314965" right="0.39370078740157483" top="1.1811023622047245" bottom="0.59055118110236227" header="0.31496062992125984" footer="0.31496062992125984"/>
  <pageSetup paperSize="8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Лаптев Евгений Геннадьевич</cp:lastModifiedBy>
  <cp:lastPrinted>2020-12-24T11:34:03Z</cp:lastPrinted>
  <dcterms:created xsi:type="dcterms:W3CDTF">2019-12-30T06:19:32Z</dcterms:created>
  <dcterms:modified xsi:type="dcterms:W3CDTF">2021-01-22T07:50:50Z</dcterms:modified>
</cp:coreProperties>
</file>